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162CA2-E639-450B-B958-004CF71BEF65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1'!$A$1:$E$25</definedName>
    <definedName name="_xlnm.Print_Area" localSheetId="10">'Mapa 10'!$A$1:$E$25</definedName>
    <definedName name="_xlnm.Print_Area" localSheetId="11">'Mapa 11'!$A$1:$E$11</definedName>
    <definedName name="_xlnm.Print_Area" localSheetId="12">'Mapa 12'!$A$1:$E$12</definedName>
    <definedName name="_xlnm.Print_Area" localSheetId="13">'Mapa 13'!$A$1:$E$17</definedName>
    <definedName name="_xlnm.Print_Area" localSheetId="14">'Mapa 14'!$A$1:$E$12</definedName>
    <definedName name="_xlnm.Print_Area" localSheetId="15">'Mapa 15'!$A$1:$E$25</definedName>
    <definedName name="_xlnm.Print_Area" localSheetId="16">'Mapa 16'!$A$1:$E$12</definedName>
    <definedName name="_xlnm.Print_Area" localSheetId="17">'Mapa 17'!$A$1:$E$17</definedName>
    <definedName name="_xlnm.Print_Area" localSheetId="18">'Mapa 18'!$A$1:$E$12</definedName>
    <definedName name="_xlnm.Print_Area" localSheetId="19">'Mapa 19'!$A$1:$E$25</definedName>
    <definedName name="_xlnm.Print_Area" localSheetId="2">'Mapa 2'!$A$1:$E$12</definedName>
    <definedName name="_xlnm.Print_Area" localSheetId="20">'Mapa 20'!$A$1:$E$12</definedName>
    <definedName name="_xlnm.Print_Area" localSheetId="21">'Mapa 21'!$A$1:$E$25</definedName>
    <definedName name="_xlnm.Print_Area" localSheetId="22">'Mapa 22'!$A$1:$E$25</definedName>
    <definedName name="_xlnm.Print_Area" localSheetId="23">'Mapa 23'!$A$1:$E$25</definedName>
    <definedName name="_xlnm.Print_Area" localSheetId="24">'Mapa 24'!$A$1:$E$25</definedName>
    <definedName name="_xlnm.Print_Area" localSheetId="25">'Mapa 25'!$A$1:$E$25</definedName>
    <definedName name="_xlnm.Print_Area" localSheetId="26">'Mapa 26'!$A$1:$E$25</definedName>
    <definedName name="_xlnm.Print_Area" localSheetId="3">'Mapa 3'!$A$1:$E$25</definedName>
    <definedName name="_xlnm.Print_Area" localSheetId="4">'Mapa 4'!$A$1:$E$12</definedName>
    <definedName name="_xlnm.Print_Area" localSheetId="5">'Mapa 5'!$A$1:$E$25</definedName>
    <definedName name="_xlnm.Print_Area" localSheetId="6">'Mapa 6'!$A$1:$E$13</definedName>
    <definedName name="_xlnm.Print_Area" localSheetId="7">'Mapa 7'!$A$1:$E$10</definedName>
    <definedName name="_xlnm.Print_Area" localSheetId="8">'Mapa 8'!$A$1:$E$13</definedName>
    <definedName name="_xlnm.Print_Area" localSheetId="9">'Mapa 9'!$A$1:$E$25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2" l="1"/>
  <c r="A20" i="21"/>
  <c r="A20" i="20"/>
  <c r="A20" i="19"/>
  <c r="A20" i="18"/>
  <c r="A20" i="17"/>
  <c r="A7" i="28"/>
  <c r="A20" i="16"/>
  <c r="A7" i="27"/>
  <c r="A12" i="15"/>
  <c r="A7" i="26"/>
  <c r="A20" i="14"/>
  <c r="A7" i="25"/>
  <c r="A12" i="13"/>
  <c r="A7" i="12"/>
  <c r="A6" i="11"/>
  <c r="A20" i="10"/>
  <c r="A20" i="9"/>
  <c r="A8" i="8"/>
  <c r="A5" i="7"/>
  <c r="A8" i="6"/>
  <c r="A20" i="5"/>
  <c r="A7" i="24"/>
  <c r="A20" i="4"/>
  <c r="A7" i="23"/>
  <c r="A20" i="1"/>
  <c r="E22" i="22"/>
  <c r="E21" i="22"/>
  <c r="D20" i="22"/>
  <c r="C20" i="22"/>
  <c r="E22" i="21"/>
  <c r="E21" i="21"/>
  <c r="D20" i="21"/>
  <c r="C20" i="21"/>
  <c r="E22" i="20"/>
  <c r="E21" i="20"/>
  <c r="D20" i="20"/>
  <c r="C20" i="20"/>
  <c r="E22" i="19"/>
  <c r="E21" i="19"/>
  <c r="D20" i="19"/>
  <c r="C20" i="19"/>
  <c r="E22" i="18"/>
  <c r="E21" i="18"/>
  <c r="D20" i="18"/>
  <c r="C20" i="18"/>
  <c r="E22" i="17"/>
  <c r="E21" i="17"/>
  <c r="D20" i="17"/>
  <c r="C20" i="17"/>
  <c r="E9" i="28"/>
  <c r="E8" i="28"/>
  <c r="D7" i="28"/>
  <c r="C7" i="28"/>
  <c r="E22" i="16"/>
  <c r="E21" i="16"/>
  <c r="D20" i="16"/>
  <c r="C20" i="16"/>
  <c r="E9" i="27"/>
  <c r="E8" i="27"/>
  <c r="D7" i="27"/>
  <c r="C7" i="27"/>
  <c r="E14" i="15"/>
  <c r="E13" i="15"/>
  <c r="D12" i="15"/>
  <c r="C12" i="15"/>
  <c r="E9" i="26"/>
  <c r="E8" i="26"/>
  <c r="D7" i="26"/>
  <c r="C7" i="26"/>
  <c r="E22" i="14"/>
  <c r="E21" i="14"/>
  <c r="D20" i="14"/>
  <c r="C20" i="14"/>
  <c r="E9" i="25"/>
  <c r="E8" i="25"/>
  <c r="D7" i="25"/>
  <c r="C7" i="25"/>
  <c r="E14" i="13"/>
  <c r="E13" i="13"/>
  <c r="D12" i="13"/>
  <c r="C12" i="13"/>
  <c r="E9" i="12"/>
  <c r="E8" i="12"/>
  <c r="D7" i="12"/>
  <c r="C7" i="12"/>
  <c r="E8" i="11"/>
  <c r="E7" i="11"/>
  <c r="D6" i="11"/>
  <c r="C6" i="11"/>
  <c r="E22" i="10"/>
  <c r="E21" i="10"/>
  <c r="D20" i="10"/>
  <c r="C20" i="10"/>
  <c r="E22" i="9"/>
  <c r="E21" i="9"/>
  <c r="D20" i="9"/>
  <c r="C20" i="9"/>
  <c r="E10" i="8"/>
  <c r="E9" i="8"/>
  <c r="D8" i="8"/>
  <c r="C8" i="8"/>
  <c r="E9" i="24"/>
  <c r="E8" i="24"/>
  <c r="D7" i="24"/>
  <c r="C7" i="24"/>
  <c r="F9" i="24"/>
  <c r="F8" i="24"/>
  <c r="E9" i="23"/>
  <c r="E8" i="23"/>
  <c r="D7" i="23"/>
  <c r="C7" i="23"/>
  <c r="E10" i="6"/>
  <c r="E9" i="6"/>
  <c r="D8" i="6"/>
  <c r="C8" i="6"/>
  <c r="E22" i="5"/>
  <c r="E21" i="5"/>
  <c r="D20" i="5"/>
  <c r="C20" i="5"/>
  <c r="E22" i="4"/>
  <c r="E21" i="4"/>
  <c r="D20" i="4"/>
  <c r="C20" i="4"/>
  <c r="E22" i="1"/>
  <c r="E21" i="1"/>
  <c r="D20" i="1"/>
  <c r="E20" i="1" s="1"/>
  <c r="C20" i="1"/>
  <c r="E20" i="18" l="1"/>
  <c r="E7" i="24"/>
  <c r="F7" i="24" s="1"/>
  <c r="E20" i="4"/>
  <c r="E20" i="22"/>
  <c r="E20" i="21"/>
  <c r="E20" i="20"/>
  <c r="E20" i="19"/>
  <c r="E20" i="17"/>
  <c r="E7" i="28"/>
  <c r="E20" i="16"/>
  <c r="E7" i="27"/>
  <c r="E12" i="15"/>
  <c r="E7" i="26"/>
  <c r="E20" i="14"/>
  <c r="E7" i="25"/>
  <c r="E12" i="13"/>
  <c r="E7" i="12"/>
  <c r="E6" i="11"/>
  <c r="E20" i="10"/>
  <c r="E20" i="9"/>
  <c r="E8" i="8"/>
  <c r="E7" i="23"/>
  <c r="F7" i="23" s="1"/>
  <c r="E8" i="6"/>
  <c r="E20" i="5"/>
  <c r="F9" i="23"/>
  <c r="F8" i="23" l="1"/>
</calcChain>
</file>

<file path=xl/sharedStrings.xml><?xml version="1.0" encoding="utf-8"?>
<sst xmlns="http://schemas.openxmlformats.org/spreadsheetml/2006/main" count="756" uniqueCount="59">
  <si>
    <t>Unidade da Federação</t>
  </si>
  <si>
    <t>Município</t>
  </si>
  <si>
    <t>População</t>
  </si>
  <si>
    <t>Postos de trabalho</t>
  </si>
  <si>
    <t>Postos de trabalho por 1.000 habitantes</t>
  </si>
  <si>
    <t>14 RR</t>
  </si>
  <si>
    <t>140002 Amajari (RR)</t>
  </si>
  <si>
    <t>140005 Alto Alegre (RR)</t>
  </si>
  <si>
    <t>140010 Boa Vista (RR)</t>
  </si>
  <si>
    <t>140015 Bonfim (RR)</t>
  </si>
  <si>
    <t>140017 Cantá (RR)</t>
  </si>
  <si>
    <t>140020 Caracaraí (RR)</t>
  </si>
  <si>
    <t>140023 Caroebe (RR)</t>
  </si>
  <si>
    <t>140028 Iracema (RR)</t>
  </si>
  <si>
    <t>140030 Mucajaí (RR)</t>
  </si>
  <si>
    <t>140040 Normandia (RR)</t>
  </si>
  <si>
    <t>140045 Pacaraima (RR)</t>
  </si>
  <si>
    <t>140047 Rorainópolis (RR)</t>
  </si>
  <si>
    <t>140050 São João da Baliza (RR)</t>
  </si>
  <si>
    <t>140060 São Luiz (RR)</t>
  </si>
  <si>
    <t>140070 Uiramutã (RR)</t>
  </si>
  <si>
    <t>Região de Saúde</t>
  </si>
  <si>
    <t>14001 Centro Norte (RR)</t>
  </si>
  <si>
    <t>14002 Sul (RR)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</si>
  <si>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</si>
  <si>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</si>
  <si>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</si>
  <si>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</si>
  <si>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</si>
  <si>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</si>
  <si>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</si>
  <si>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</si>
  <si>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</si>
  <si>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</si>
  <si>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</si>
  <si>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</si>
  <si>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</si>
  <si>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</si>
  <si>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</si>
  <si>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</si>
  <si>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</si>
  <si>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</si>
  <si>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</si>
  <si>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</si>
  <si>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</si>
  <si>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</si>
  <si>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</si>
  <si>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</si>
  <si>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</si>
  <si>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</si>
  <si>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</si>
  <si>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</si>
  <si>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</si>
  <si>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</si>
  <si>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</si>
  <si>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</si>
  <si>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</si>
  <si>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RR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</si>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</sst>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24</v>
      </c>
      <c r="B1" s="2"/>
      <c r="C1" s="2"/>
    </row>
    <row r="2" spans="1:3" ht="20.25" customHeight="1" x14ac:dyDescent="0.35">
      <c r="A2" s="6" t="s">
        <v>25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57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26</v>
      </c>
      <c r="C7" s="10"/>
    </row>
    <row r="8" spans="1:3" ht="40.5" customHeight="1" x14ac:dyDescent="0.25">
      <c r="A8" s="7"/>
      <c r="B8" s="40" t="s">
        <v>29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54</v>
      </c>
      <c r="E5" s="26">
        <v>3.9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191</v>
      </c>
      <c r="E6" s="26">
        <v>9.1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7563</v>
      </c>
      <c r="E7" s="26">
        <v>18.3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144</v>
      </c>
      <c r="E8" s="26">
        <v>10.4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84</v>
      </c>
      <c r="E9" s="26">
        <v>4.5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256</v>
      </c>
      <c r="E10" s="26">
        <v>12.2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149</v>
      </c>
      <c r="E11" s="26">
        <v>14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91</v>
      </c>
      <c r="E12" s="26">
        <v>9.1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150</v>
      </c>
      <c r="E13" s="26">
        <v>8.3000000000000007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80</v>
      </c>
      <c r="E14" s="26">
        <v>5.8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129</v>
      </c>
      <c r="E15" s="26">
        <v>6.7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364</v>
      </c>
      <c r="E16" s="26">
        <v>11.1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105</v>
      </c>
      <c r="E17" s="26">
        <v>11.9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92</v>
      </c>
      <c r="E18" s="26">
        <v>12.5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27</v>
      </c>
      <c r="E19" s="26">
        <v>2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9479</v>
      </c>
      <c r="E20" s="30">
        <f>D20/(C20/1000)</f>
        <v>14.896990898989946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2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18.3</v>
      </c>
    </row>
    <row r="23" spans="1:5" x14ac:dyDescent="0.3">
      <c r="A23" s="34" t="s">
        <v>55</v>
      </c>
      <c r="B23" s="34"/>
      <c r="C23" s="35">
        <v>203062512</v>
      </c>
      <c r="D23" s="35">
        <v>1256376</v>
      </c>
      <c r="E23" s="36">
        <v>6.1871390618865192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25"/>
  <sheetViews>
    <sheetView zoomScaleNormal="100" workbookViewId="0">
      <pane ySplit="4" topLeftCell="A5" activePane="bottomLeft" state="frozen"/>
      <selection pane="bottomLeft" activeCell="A26" sqref="A26:XFD5517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272</v>
      </c>
      <c r="E5" s="26">
        <v>19.5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371</v>
      </c>
      <c r="E6" s="26">
        <v>17.600000000000001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1443</v>
      </c>
      <c r="E7" s="26">
        <v>3.5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139</v>
      </c>
      <c r="E8" s="26">
        <v>10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178</v>
      </c>
      <c r="E9" s="26">
        <v>9.5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168</v>
      </c>
      <c r="E10" s="26">
        <v>8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51</v>
      </c>
      <c r="E11" s="26">
        <v>4.8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142</v>
      </c>
      <c r="E12" s="26">
        <v>14.1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195</v>
      </c>
      <c r="E13" s="26">
        <v>10.8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162</v>
      </c>
      <c r="E14" s="26">
        <v>11.9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203</v>
      </c>
      <c r="E15" s="26">
        <v>10.5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198</v>
      </c>
      <c r="E16" s="26">
        <v>6.1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55</v>
      </c>
      <c r="E17" s="26">
        <v>6.2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93</v>
      </c>
      <c r="E18" s="26">
        <v>12.7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301</v>
      </c>
      <c r="E19" s="26">
        <v>21.9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3971</v>
      </c>
      <c r="E20" s="30">
        <f>D20/(C20/1000)</f>
        <v>6.2407375102741929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3.5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21.9</v>
      </c>
    </row>
    <row r="23" spans="1:5" x14ac:dyDescent="0.3">
      <c r="A23" s="34" t="s">
        <v>55</v>
      </c>
      <c r="B23" s="34"/>
      <c r="C23" s="35">
        <v>202406144</v>
      </c>
      <c r="D23" s="35">
        <v>848738</v>
      </c>
      <c r="E23" s="36">
        <v>4.1932422762818895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12" sqref="A12:XFD2188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413486</v>
      </c>
      <c r="D5" s="26">
        <v>7</v>
      </c>
      <c r="E5" s="26">
        <v>0</v>
      </c>
    </row>
    <row r="6" spans="1:5" x14ac:dyDescent="0.3">
      <c r="A6" s="28" t="str">
        <f>CONCATENATE("Total (",RIGHT(Índice!$A$4,2),")")</f>
        <v>Total (RR)</v>
      </c>
      <c r="B6" s="28"/>
      <c r="C6" s="29">
        <f>SUM(C5:C5)</f>
        <v>413486</v>
      </c>
      <c r="D6" s="29">
        <f>SUM(D5:D5)</f>
        <v>7</v>
      </c>
      <c r="E6" s="30">
        <f>D6/(C6/1000)</f>
        <v>1.6929230977590536E-2</v>
      </c>
    </row>
    <row r="7" spans="1:5" x14ac:dyDescent="0.3">
      <c r="A7" s="31"/>
      <c r="B7" s="31"/>
      <c r="C7" s="32"/>
      <c r="D7" s="32" t="s">
        <v>53</v>
      </c>
      <c r="E7" s="33">
        <f>MIN($E$5:$E$5)</f>
        <v>0</v>
      </c>
    </row>
    <row r="8" spans="1:5" x14ac:dyDescent="0.3">
      <c r="A8" s="31"/>
      <c r="B8" s="31"/>
      <c r="C8" s="32"/>
      <c r="D8" s="32" t="s">
        <v>54</v>
      </c>
      <c r="E8" s="33">
        <f>MAX($E$5:$E$5)</f>
        <v>0</v>
      </c>
    </row>
    <row r="9" spans="1:5" x14ac:dyDescent="0.3">
      <c r="A9" s="34" t="s">
        <v>55</v>
      </c>
      <c r="B9" s="34"/>
      <c r="C9" s="35">
        <v>162053334</v>
      </c>
      <c r="D9" s="35">
        <v>910134</v>
      </c>
      <c r="E9" s="36">
        <v>5.616262112817747</v>
      </c>
    </row>
    <row r="10" spans="1:5" x14ac:dyDescent="0.3">
      <c r="A10" s="34"/>
      <c r="B10" s="34"/>
      <c r="C10" s="35"/>
      <c r="D10" s="35" t="s">
        <v>53</v>
      </c>
      <c r="E10" s="36">
        <v>0</v>
      </c>
    </row>
    <row r="11" spans="1:5" x14ac:dyDescent="0.3">
      <c r="A11" s="37"/>
      <c r="B11" s="37"/>
      <c r="C11" s="38"/>
      <c r="D11" s="38" t="s">
        <v>54</v>
      </c>
      <c r="E1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2"/>
  <sheetViews>
    <sheetView workbookViewId="0">
      <pane ySplit="4" topLeftCell="A5" activePane="bottomLeft" state="frozen"/>
      <selection pane="bottomLeft" activeCell="A13" sqref="A13:XFD4219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413486</v>
      </c>
      <c r="D5" s="26">
        <v>3</v>
      </c>
      <c r="E5" s="26">
        <v>0</v>
      </c>
    </row>
    <row r="6" spans="1:5" x14ac:dyDescent="0.3">
      <c r="A6" s="24" t="s">
        <v>5</v>
      </c>
      <c r="B6" s="24" t="s">
        <v>16</v>
      </c>
      <c r="C6" s="25">
        <v>19305</v>
      </c>
      <c r="D6" s="26">
        <v>1</v>
      </c>
      <c r="E6" s="26">
        <v>0.1</v>
      </c>
    </row>
    <row r="7" spans="1:5" x14ac:dyDescent="0.3">
      <c r="A7" s="28" t="str">
        <f>CONCATENATE("Total (",RIGHT(Índice!$A$4,2),")")</f>
        <v>Total (RR)</v>
      </c>
      <c r="B7" s="28"/>
      <c r="C7" s="29">
        <f>SUM(C5:C6)</f>
        <v>432791</v>
      </c>
      <c r="D7" s="29">
        <f>SUM(D5:D6)</f>
        <v>4</v>
      </c>
      <c r="E7" s="30">
        <f>D7/(C7/1000)</f>
        <v>9.2423363702110253E-3</v>
      </c>
    </row>
    <row r="8" spans="1:5" x14ac:dyDescent="0.3">
      <c r="A8" s="31"/>
      <c r="B8" s="31"/>
      <c r="C8" s="32"/>
      <c r="D8" s="32" t="s">
        <v>53</v>
      </c>
      <c r="E8" s="33">
        <f>MIN($E$5:$E$6)</f>
        <v>0</v>
      </c>
    </row>
    <row r="9" spans="1:5" x14ac:dyDescent="0.3">
      <c r="A9" s="31"/>
      <c r="B9" s="31"/>
      <c r="C9" s="32"/>
      <c r="D9" s="32" t="s">
        <v>54</v>
      </c>
      <c r="E9" s="33">
        <f>MAX($E$5:$E$6)</f>
        <v>0.1</v>
      </c>
    </row>
    <row r="10" spans="1:5" x14ac:dyDescent="0.3">
      <c r="A10" s="34" t="s">
        <v>55</v>
      </c>
      <c r="B10" s="34"/>
      <c r="C10" s="35">
        <v>189604074</v>
      </c>
      <c r="D10" s="35">
        <v>259853</v>
      </c>
      <c r="E10" s="36">
        <v>1.3705032519501665</v>
      </c>
    </row>
    <row r="11" spans="1:5" x14ac:dyDescent="0.3">
      <c r="A11" s="34"/>
      <c r="B11" s="34"/>
      <c r="C11" s="35"/>
      <c r="D11" s="35" t="s">
        <v>53</v>
      </c>
      <c r="E11" s="36">
        <v>0</v>
      </c>
    </row>
    <row r="12" spans="1:5" x14ac:dyDescent="0.3">
      <c r="A12" s="37"/>
      <c r="B12" s="37"/>
      <c r="C12" s="38"/>
      <c r="D12" s="38" t="s">
        <v>54</v>
      </c>
      <c r="E12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7"/>
  <sheetViews>
    <sheetView workbookViewId="0">
      <pane ySplit="4" topLeftCell="A5" activePane="bottomLeft" state="frozen"/>
      <selection pane="bottomLeft" activeCell="A18" sqref="A18:XFD3079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21066</v>
      </c>
      <c r="D5" s="26">
        <v>73</v>
      </c>
      <c r="E5" s="26">
        <v>3.5</v>
      </c>
    </row>
    <row r="6" spans="1:5" x14ac:dyDescent="0.3">
      <c r="A6" s="24" t="s">
        <v>5</v>
      </c>
      <c r="B6" s="24" t="s">
        <v>8</v>
      </c>
      <c r="C6" s="25">
        <v>413486</v>
      </c>
      <c r="D6" s="25">
        <v>5096</v>
      </c>
      <c r="E6" s="26">
        <v>12.3</v>
      </c>
    </row>
    <row r="7" spans="1:5" x14ac:dyDescent="0.3">
      <c r="A7" s="24" t="s">
        <v>5</v>
      </c>
      <c r="B7" s="24" t="s">
        <v>9</v>
      </c>
      <c r="C7" s="25">
        <v>13897</v>
      </c>
      <c r="D7" s="26">
        <v>35</v>
      </c>
      <c r="E7" s="26">
        <v>2.5</v>
      </c>
    </row>
    <row r="8" spans="1:5" x14ac:dyDescent="0.3">
      <c r="A8" s="24" t="s">
        <v>5</v>
      </c>
      <c r="B8" s="24" t="s">
        <v>14</v>
      </c>
      <c r="C8" s="25">
        <v>18064</v>
      </c>
      <c r="D8" s="26">
        <v>75</v>
      </c>
      <c r="E8" s="26">
        <v>4.0999999999999996</v>
      </c>
    </row>
    <row r="9" spans="1:5" x14ac:dyDescent="0.3">
      <c r="A9" s="24" t="s">
        <v>5</v>
      </c>
      <c r="B9" s="24" t="s">
        <v>16</v>
      </c>
      <c r="C9" s="25">
        <v>19305</v>
      </c>
      <c r="D9" s="26">
        <v>71</v>
      </c>
      <c r="E9" s="26">
        <v>3.7</v>
      </c>
    </row>
    <row r="10" spans="1:5" x14ac:dyDescent="0.3">
      <c r="A10" s="24" t="s">
        <v>5</v>
      </c>
      <c r="B10" s="24" t="s">
        <v>17</v>
      </c>
      <c r="C10" s="25">
        <v>32647</v>
      </c>
      <c r="D10" s="26">
        <v>221</v>
      </c>
      <c r="E10" s="26">
        <v>6.8</v>
      </c>
    </row>
    <row r="11" spans="1:5" x14ac:dyDescent="0.3">
      <c r="A11" s="24" t="s">
        <v>5</v>
      </c>
      <c r="B11" s="24" t="s">
        <v>19</v>
      </c>
      <c r="C11" s="25">
        <v>7315</v>
      </c>
      <c r="D11" s="26">
        <v>51</v>
      </c>
      <c r="E11" s="26">
        <v>6.9</v>
      </c>
    </row>
    <row r="12" spans="1:5" x14ac:dyDescent="0.3">
      <c r="A12" s="28" t="str">
        <f>CONCATENATE("Total (",RIGHT(Índice!$A$4,2),")")</f>
        <v>Total (RR)</v>
      </c>
      <c r="B12" s="28"/>
      <c r="C12" s="29">
        <f>SUM(C5:C11)</f>
        <v>525780</v>
      </c>
      <c r="D12" s="29">
        <f>SUM(D5:D11)</f>
        <v>5622</v>
      </c>
      <c r="E12" s="30">
        <f>D12/(C12/1000)</f>
        <v>10.69268515348625</v>
      </c>
    </row>
    <row r="13" spans="1:5" x14ac:dyDescent="0.3">
      <c r="A13" s="31"/>
      <c r="B13" s="31"/>
      <c r="C13" s="32"/>
      <c r="D13" s="32" t="s">
        <v>53</v>
      </c>
      <c r="E13" s="33">
        <f>MIN($E$5:$E$11)</f>
        <v>2.5</v>
      </c>
    </row>
    <row r="14" spans="1:5" x14ac:dyDescent="0.3">
      <c r="A14" s="31"/>
      <c r="B14" s="31"/>
      <c r="C14" s="32"/>
      <c r="D14" s="32" t="s">
        <v>54</v>
      </c>
      <c r="E14" s="33">
        <f>MAX($E$5:$E$11)</f>
        <v>12.3</v>
      </c>
    </row>
    <row r="15" spans="1:5" x14ac:dyDescent="0.3">
      <c r="A15" s="34" t="s">
        <v>55</v>
      </c>
      <c r="B15" s="34"/>
      <c r="C15" s="35">
        <v>183235815</v>
      </c>
      <c r="D15" s="35">
        <v>1451495</v>
      </c>
      <c r="E15" s="36">
        <v>7.9214590226261166</v>
      </c>
    </row>
    <row r="16" spans="1:5" x14ac:dyDescent="0.3">
      <c r="A16" s="34"/>
      <c r="B16" s="34"/>
      <c r="C16" s="35"/>
      <c r="D16" s="35" t="s">
        <v>53</v>
      </c>
      <c r="E16" s="36">
        <v>0</v>
      </c>
    </row>
    <row r="17" spans="1:5" x14ac:dyDescent="0.3">
      <c r="A17" s="37"/>
      <c r="B17" s="37"/>
      <c r="C17" s="38"/>
      <c r="D17" s="38" t="s">
        <v>54</v>
      </c>
      <c r="E1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2"/>
  <sheetViews>
    <sheetView zoomScaleNormal="100" workbookViewId="0">
      <pane ySplit="4" topLeftCell="A5" activePane="bottomLeft" state="frozen"/>
      <selection pane="bottomLeft" activeCell="A13" sqref="A13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</v>
      </c>
      <c r="C5" s="25">
        <v>485818</v>
      </c>
      <c r="D5" s="25">
        <v>5350</v>
      </c>
      <c r="E5" s="26">
        <v>11</v>
      </c>
    </row>
    <row r="6" spans="1:5" x14ac:dyDescent="0.3">
      <c r="A6" s="24" t="s">
        <v>5</v>
      </c>
      <c r="B6" s="24" t="s">
        <v>23</v>
      </c>
      <c r="C6" s="25">
        <v>39962</v>
      </c>
      <c r="D6" s="26">
        <v>271</v>
      </c>
      <c r="E6" s="26">
        <v>6.8</v>
      </c>
    </row>
    <row r="7" spans="1:5" x14ac:dyDescent="0.3">
      <c r="A7" s="28" t="str">
        <f>CONCATENATE("Total (",RIGHT(Índice!$A$4,2),")")</f>
        <v>Total (RR)</v>
      </c>
      <c r="B7" s="28"/>
      <c r="C7" s="29">
        <f>SUM(C5:C6)</f>
        <v>525780</v>
      </c>
      <c r="D7" s="29">
        <f>SUM(D5:D6)</f>
        <v>5621</v>
      </c>
      <c r="E7" s="30">
        <f>D7/(C7/1000)</f>
        <v>10.690783217315227</v>
      </c>
    </row>
    <row r="8" spans="1:5" x14ac:dyDescent="0.3">
      <c r="A8" s="31"/>
      <c r="B8" s="31"/>
      <c r="C8" s="32"/>
      <c r="D8" s="32" t="s">
        <v>53</v>
      </c>
      <c r="E8" s="33">
        <f>MIN($E$5:$E$6)</f>
        <v>6.8</v>
      </c>
    </row>
    <row r="9" spans="1:5" x14ac:dyDescent="0.3">
      <c r="A9" s="31"/>
      <c r="B9" s="31"/>
      <c r="C9" s="32"/>
      <c r="D9" s="32" t="s">
        <v>54</v>
      </c>
      <c r="E9" s="33">
        <f>MAX($E$5:$E$6)</f>
        <v>11</v>
      </c>
    </row>
    <row r="10" spans="1:5" x14ac:dyDescent="0.3">
      <c r="A10" s="34" t="s">
        <v>55</v>
      </c>
      <c r="B10" s="34"/>
      <c r="C10" s="35">
        <v>183235815</v>
      </c>
      <c r="D10" s="35">
        <v>1451472</v>
      </c>
      <c r="E10" s="36">
        <v>7.9213335013135939</v>
      </c>
    </row>
    <row r="11" spans="1:5" x14ac:dyDescent="0.3">
      <c r="A11" s="34"/>
      <c r="B11" s="34"/>
      <c r="C11" s="35"/>
      <c r="D11" s="35" t="s">
        <v>53</v>
      </c>
      <c r="E11" s="36">
        <v>1.3</v>
      </c>
    </row>
    <row r="12" spans="1:5" x14ac:dyDescent="0.3">
      <c r="A12" s="37"/>
      <c r="B12" s="37"/>
      <c r="C12" s="38"/>
      <c r="D12" s="38" t="s">
        <v>54</v>
      </c>
      <c r="E12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XFD2627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13</v>
      </c>
      <c r="E5" s="26">
        <v>0.9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26</v>
      </c>
      <c r="E6" s="26">
        <v>1.2</v>
      </c>
    </row>
    <row r="7" spans="1:5" x14ac:dyDescent="0.3">
      <c r="A7" s="24" t="s">
        <v>5</v>
      </c>
      <c r="B7" s="24" t="s">
        <v>8</v>
      </c>
      <c r="C7" s="25">
        <v>413486</v>
      </c>
      <c r="D7" s="26">
        <v>427</v>
      </c>
      <c r="E7" s="26">
        <v>1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17</v>
      </c>
      <c r="E8" s="26">
        <v>1.2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12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21</v>
      </c>
      <c r="E10" s="26">
        <v>1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10</v>
      </c>
      <c r="E11" s="26">
        <v>0.9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16</v>
      </c>
      <c r="E12" s="26">
        <v>1.6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9</v>
      </c>
      <c r="E13" s="26">
        <v>0.5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14</v>
      </c>
      <c r="E14" s="26">
        <v>1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15</v>
      </c>
      <c r="E15" s="26">
        <v>0.8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14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11</v>
      </c>
      <c r="E17" s="26">
        <v>1.2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14</v>
      </c>
      <c r="E18" s="26">
        <v>1.9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7</v>
      </c>
      <c r="E19" s="26">
        <v>0.5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626</v>
      </c>
      <c r="E20" s="30">
        <f>D20/(C20/1000)</f>
        <v>0.9838080285650076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0.4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1.9</v>
      </c>
    </row>
    <row r="23" spans="1:5" x14ac:dyDescent="0.3">
      <c r="A23" s="34" t="s">
        <v>55</v>
      </c>
      <c r="B23" s="34"/>
      <c r="C23" s="35">
        <v>174851838</v>
      </c>
      <c r="D23" s="35">
        <v>221599</v>
      </c>
      <c r="E23" s="36">
        <v>1.2673529917369242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2"/>
  <sheetViews>
    <sheetView workbookViewId="0">
      <pane ySplit="4" topLeftCell="A5" activePane="bottomLeft" state="frozen"/>
      <selection pane="bottomLeft" activeCell="A13" sqref="A13:XFD44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</v>
      </c>
      <c r="C5" s="25">
        <v>545847</v>
      </c>
      <c r="D5" s="26">
        <v>539</v>
      </c>
      <c r="E5" s="26">
        <v>1</v>
      </c>
    </row>
    <row r="6" spans="1:5" x14ac:dyDescent="0.3">
      <c r="A6" s="24" t="s">
        <v>5</v>
      </c>
      <c r="B6" s="24" t="s">
        <v>23</v>
      </c>
      <c r="C6" s="25">
        <v>90456</v>
      </c>
      <c r="D6" s="26">
        <v>86</v>
      </c>
      <c r="E6" s="26">
        <v>1</v>
      </c>
    </row>
    <row r="7" spans="1:5" x14ac:dyDescent="0.3">
      <c r="A7" s="28" t="str">
        <f>CONCATENATE("Total (",RIGHT(Índice!$A$4,2),")")</f>
        <v>Total (RR)</v>
      </c>
      <c r="B7" s="28"/>
      <c r="C7" s="29">
        <f>SUM(C5:C6)</f>
        <v>636303</v>
      </c>
      <c r="D7" s="29">
        <f>SUM(D5:D6)</f>
        <v>625</v>
      </c>
      <c r="E7" s="30">
        <f>D7/(C7/1000)</f>
        <v>0.98223645024461614</v>
      </c>
    </row>
    <row r="8" spans="1:5" x14ac:dyDescent="0.3">
      <c r="A8" s="31"/>
      <c r="B8" s="31"/>
      <c r="C8" s="32"/>
      <c r="D8" s="32" t="s">
        <v>53</v>
      </c>
      <c r="E8" s="33">
        <f>MIN($E$5:$E$6)</f>
        <v>1</v>
      </c>
    </row>
    <row r="9" spans="1:5" x14ac:dyDescent="0.3">
      <c r="A9" s="31"/>
      <c r="B9" s="31"/>
      <c r="C9" s="32"/>
      <c r="D9" s="32" t="s">
        <v>54</v>
      </c>
      <c r="E9" s="33">
        <f>MAX($E$5:$E$6)</f>
        <v>1</v>
      </c>
    </row>
    <row r="10" spans="1:5" x14ac:dyDescent="0.3">
      <c r="A10" s="34" t="s">
        <v>55</v>
      </c>
      <c r="B10" s="34"/>
      <c r="C10" s="35">
        <v>174851838</v>
      </c>
      <c r="D10" s="35">
        <v>221499</v>
      </c>
      <c r="E10" s="36">
        <v>1.2667810789612632</v>
      </c>
    </row>
    <row r="11" spans="1:5" x14ac:dyDescent="0.3">
      <c r="A11" s="34"/>
      <c r="B11" s="34"/>
      <c r="C11" s="35"/>
      <c r="D11" s="35" t="s">
        <v>53</v>
      </c>
      <c r="E11" s="36">
        <v>0</v>
      </c>
    </row>
    <row r="12" spans="1:5" x14ac:dyDescent="0.3">
      <c r="A12" s="37"/>
      <c r="B12" s="37"/>
      <c r="C12" s="38"/>
      <c r="D12" s="38" t="s">
        <v>54</v>
      </c>
      <c r="E12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7"/>
  <sheetViews>
    <sheetView workbookViewId="0">
      <pane ySplit="4" topLeftCell="A5" activePane="bottomLeft" state="frozen"/>
      <selection pane="bottomLeft" activeCell="A18" sqref="A18:XFD3538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413486</v>
      </c>
      <c r="D5" s="26">
        <v>889</v>
      </c>
      <c r="E5" s="26">
        <v>2.1</v>
      </c>
    </row>
    <row r="6" spans="1:5" x14ac:dyDescent="0.3">
      <c r="A6" s="24" t="s">
        <v>5</v>
      </c>
      <c r="B6" s="24" t="s">
        <v>10</v>
      </c>
      <c r="C6" s="25">
        <v>18682</v>
      </c>
      <c r="D6" s="26">
        <v>3</v>
      </c>
      <c r="E6" s="26">
        <v>0.2</v>
      </c>
    </row>
    <row r="7" spans="1:5" x14ac:dyDescent="0.3">
      <c r="A7" s="24" t="s">
        <v>5</v>
      </c>
      <c r="B7" s="24" t="s">
        <v>11</v>
      </c>
      <c r="C7" s="25">
        <v>20957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12</v>
      </c>
      <c r="C8" s="25">
        <v>10656</v>
      </c>
      <c r="D8" s="26">
        <v>2</v>
      </c>
      <c r="E8" s="26">
        <v>0.2</v>
      </c>
    </row>
    <row r="9" spans="1:5" x14ac:dyDescent="0.3">
      <c r="A9" s="24" t="s">
        <v>5</v>
      </c>
      <c r="B9" s="24" t="s">
        <v>14</v>
      </c>
      <c r="C9" s="25">
        <v>18064</v>
      </c>
      <c r="D9" s="26">
        <v>8</v>
      </c>
      <c r="E9" s="26">
        <v>0.4</v>
      </c>
    </row>
    <row r="10" spans="1:5" x14ac:dyDescent="0.3">
      <c r="A10" s="24" t="s">
        <v>5</v>
      </c>
      <c r="B10" s="24" t="s">
        <v>17</v>
      </c>
      <c r="C10" s="25">
        <v>32647</v>
      </c>
      <c r="D10" s="26">
        <v>38</v>
      </c>
      <c r="E10" s="26">
        <v>1.2</v>
      </c>
    </row>
    <row r="11" spans="1:5" x14ac:dyDescent="0.3">
      <c r="A11" s="24" t="s">
        <v>5</v>
      </c>
      <c r="B11" s="24" t="s">
        <v>19</v>
      </c>
      <c r="C11" s="25">
        <v>7315</v>
      </c>
      <c r="D11" s="26">
        <v>2</v>
      </c>
      <c r="E11" s="26">
        <v>0.2</v>
      </c>
    </row>
    <row r="12" spans="1:5" x14ac:dyDescent="0.3">
      <c r="A12" s="28" t="str">
        <f>CONCATENATE("Total (",RIGHT(Índice!$A$4,2),")")</f>
        <v>Total (RR)</v>
      </c>
      <c r="B12" s="28"/>
      <c r="C12" s="29">
        <f>SUM(C5:C11)</f>
        <v>521807</v>
      </c>
      <c r="D12" s="29">
        <f>SUM(D5:D11)</f>
        <v>944</v>
      </c>
      <c r="E12" s="30">
        <f>D12/(C12/1000)</f>
        <v>1.8090979998351882</v>
      </c>
    </row>
    <row r="13" spans="1:5" x14ac:dyDescent="0.3">
      <c r="A13" s="31"/>
      <c r="B13" s="31"/>
      <c r="C13" s="32"/>
      <c r="D13" s="32" t="s">
        <v>53</v>
      </c>
      <c r="E13" s="33">
        <f>MIN($E$5:$E$11)</f>
        <v>0.1</v>
      </c>
    </row>
    <row r="14" spans="1:5" x14ac:dyDescent="0.3">
      <c r="A14" s="31"/>
      <c r="B14" s="31"/>
      <c r="C14" s="32"/>
      <c r="D14" s="32" t="s">
        <v>54</v>
      </c>
      <c r="E14" s="33">
        <f>MAX($E$5:$E$11)</f>
        <v>2.1</v>
      </c>
    </row>
    <row r="15" spans="1:5" x14ac:dyDescent="0.3">
      <c r="A15" s="34" t="s">
        <v>55</v>
      </c>
      <c r="B15" s="34"/>
      <c r="C15" s="35">
        <v>186079258</v>
      </c>
      <c r="D15" s="35">
        <v>211852</v>
      </c>
      <c r="E15" s="36">
        <v>1.1385041098992343</v>
      </c>
    </row>
    <row r="16" spans="1:5" x14ac:dyDescent="0.3">
      <c r="A16" s="34"/>
      <c r="B16" s="34"/>
      <c r="C16" s="35"/>
      <c r="D16" s="35" t="s">
        <v>53</v>
      </c>
      <c r="E16" s="36">
        <v>0</v>
      </c>
    </row>
    <row r="17" spans="1:5" x14ac:dyDescent="0.3">
      <c r="A17" s="37"/>
      <c r="B17" s="37"/>
      <c r="C17" s="38"/>
      <c r="D17" s="38" t="s">
        <v>54</v>
      </c>
      <c r="E17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2"/>
  <sheetViews>
    <sheetView workbookViewId="0">
      <pane ySplit="4" topLeftCell="A5" activePane="bottomLeft" state="frozen"/>
      <selection pane="bottomLeft" activeCell="A13" sqref="A13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</v>
      </c>
      <c r="C5" s="25">
        <v>450232</v>
      </c>
      <c r="D5" s="26">
        <v>900</v>
      </c>
      <c r="E5" s="26">
        <v>2</v>
      </c>
    </row>
    <row r="6" spans="1:5" x14ac:dyDescent="0.3">
      <c r="A6" s="24" t="s">
        <v>5</v>
      </c>
      <c r="B6" s="24" t="s">
        <v>23</v>
      </c>
      <c r="C6" s="25">
        <v>71575</v>
      </c>
      <c r="D6" s="26">
        <v>44</v>
      </c>
      <c r="E6" s="26">
        <v>0.6</v>
      </c>
    </row>
    <row r="7" spans="1:5" x14ac:dyDescent="0.3">
      <c r="A7" s="28" t="str">
        <f>CONCATENATE("Total (",RIGHT(Índice!$A$4,2),")")</f>
        <v>Total (RR)</v>
      </c>
      <c r="B7" s="28"/>
      <c r="C7" s="29">
        <f>SUM(C5:C6)</f>
        <v>521807</v>
      </c>
      <c r="D7" s="29">
        <f>SUM(D5:D6)</f>
        <v>944</v>
      </c>
      <c r="E7" s="30">
        <f>D7/(C7/1000)</f>
        <v>1.8090979998351882</v>
      </c>
    </row>
    <row r="8" spans="1:5" x14ac:dyDescent="0.3">
      <c r="A8" s="31"/>
      <c r="B8" s="31"/>
      <c r="C8" s="32"/>
      <c r="D8" s="32" t="s">
        <v>53</v>
      </c>
      <c r="E8" s="33">
        <f>MIN($E$5:$E$6)</f>
        <v>0.6</v>
      </c>
    </row>
    <row r="9" spans="1:5" x14ac:dyDescent="0.3">
      <c r="A9" s="31"/>
      <c r="B9" s="31"/>
      <c r="C9" s="32"/>
      <c r="D9" s="32" t="s">
        <v>54</v>
      </c>
      <c r="E9" s="33">
        <f>MAX($E$5:$E$6)</f>
        <v>2</v>
      </c>
    </row>
    <row r="10" spans="1:5" x14ac:dyDescent="0.3">
      <c r="A10" s="34" t="s">
        <v>55</v>
      </c>
      <c r="B10" s="34"/>
      <c r="C10" s="35">
        <v>186079258</v>
      </c>
      <c r="D10" s="35">
        <v>211711</v>
      </c>
      <c r="E10" s="36">
        <v>1.1377463682706646</v>
      </c>
    </row>
    <row r="11" spans="1:5" x14ac:dyDescent="0.3">
      <c r="A11" s="34"/>
      <c r="B11" s="34"/>
      <c r="C11" s="35"/>
      <c r="D11" s="35" t="s">
        <v>53</v>
      </c>
      <c r="E11" s="36">
        <v>0</v>
      </c>
    </row>
    <row r="12" spans="1:5" x14ac:dyDescent="0.3">
      <c r="A12" s="37"/>
      <c r="B12" s="37"/>
      <c r="C12" s="38"/>
      <c r="D12" s="38" t="s">
        <v>54</v>
      </c>
      <c r="E12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25"/>
  <sheetViews>
    <sheetView zoomScaleNormal="100" workbookViewId="0">
      <pane ySplit="4" topLeftCell="A5" activePane="bottomLeft" state="frozen"/>
      <selection pane="bottomLeft" activeCell="A26" sqref="A26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325</v>
      </c>
      <c r="E5" s="26">
        <v>23.4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562</v>
      </c>
      <c r="E6" s="26">
        <v>26.7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9692</v>
      </c>
      <c r="E7" s="26">
        <v>23.4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284</v>
      </c>
      <c r="E8" s="26">
        <v>20.399999999999999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262</v>
      </c>
      <c r="E9" s="26">
        <v>14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424</v>
      </c>
      <c r="E10" s="26">
        <v>20.2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200</v>
      </c>
      <c r="E11" s="26">
        <v>18.7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234</v>
      </c>
      <c r="E12" s="26">
        <v>23.3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345</v>
      </c>
      <c r="E13" s="26">
        <v>19.100000000000001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242</v>
      </c>
      <c r="E14" s="26">
        <v>17.7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336</v>
      </c>
      <c r="E15" s="26">
        <v>17.399999999999999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568</v>
      </c>
      <c r="E16" s="26">
        <v>17.399999999999999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160</v>
      </c>
      <c r="E17" s="26">
        <v>18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185</v>
      </c>
      <c r="E18" s="26">
        <v>25.3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328</v>
      </c>
      <c r="E19" s="26">
        <v>23.9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14147</v>
      </c>
      <c r="E20" s="30">
        <f>D20/(C20/1000)</f>
        <v>22.233118498576935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14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26.7</v>
      </c>
    </row>
    <row r="23" spans="1:5" x14ac:dyDescent="0.3">
      <c r="A23" s="34" t="s">
        <v>55</v>
      </c>
      <c r="B23" s="34"/>
      <c r="C23" s="35">
        <v>203062512</v>
      </c>
      <c r="D23" s="35">
        <v>3986959</v>
      </c>
      <c r="E23" s="36">
        <v>19.634145961909503</v>
      </c>
    </row>
    <row r="24" spans="1:5" x14ac:dyDescent="0.3">
      <c r="A24" s="34"/>
      <c r="B24" s="34"/>
      <c r="C24" s="35"/>
      <c r="D24" s="35" t="s">
        <v>53</v>
      </c>
      <c r="E24" s="36">
        <v>5.0999999999999996</v>
      </c>
    </row>
    <row r="25" spans="1:5" x14ac:dyDescent="0.3">
      <c r="A25" s="37"/>
      <c r="B25" s="37"/>
      <c r="C25" s="38"/>
      <c r="D25" s="38" t="s">
        <v>54</v>
      </c>
      <c r="E25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XFD5579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294</v>
      </c>
      <c r="E5" s="26">
        <v>21.1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410</v>
      </c>
      <c r="E6" s="26">
        <v>19.399999999999999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1704</v>
      </c>
      <c r="E7" s="26">
        <v>4.0999999999999996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175</v>
      </c>
      <c r="E8" s="26">
        <v>12.6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213</v>
      </c>
      <c r="E9" s="26">
        <v>11.4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230</v>
      </c>
      <c r="E10" s="26">
        <v>11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117</v>
      </c>
      <c r="E11" s="26">
        <v>11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153</v>
      </c>
      <c r="E12" s="26">
        <v>15.2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203</v>
      </c>
      <c r="E13" s="26">
        <v>11.2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155</v>
      </c>
      <c r="E14" s="26">
        <v>11.3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190</v>
      </c>
      <c r="E15" s="26">
        <v>9.8000000000000007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182</v>
      </c>
      <c r="E16" s="26">
        <v>5.6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59</v>
      </c>
      <c r="E17" s="26">
        <v>6.7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82</v>
      </c>
      <c r="E18" s="26">
        <v>11.1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305</v>
      </c>
      <c r="E19" s="26">
        <v>22.2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4472</v>
      </c>
      <c r="E20" s="30">
        <f>D20/(C20/1000)</f>
        <v>7.0280982487902772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4.0999999999999996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22.2</v>
      </c>
    </row>
    <row r="23" spans="1:5" x14ac:dyDescent="0.3">
      <c r="A23" s="34" t="s">
        <v>55</v>
      </c>
      <c r="B23" s="34"/>
      <c r="C23" s="35">
        <v>203056536</v>
      </c>
      <c r="D23" s="35">
        <v>960420</v>
      </c>
      <c r="E23" s="36">
        <v>4.7298157395928397</v>
      </c>
    </row>
    <row r="24" spans="1:5" x14ac:dyDescent="0.3">
      <c r="A24" s="34"/>
      <c r="B24" s="34"/>
      <c r="C24" s="35"/>
      <c r="D24" s="35" t="s">
        <v>53</v>
      </c>
      <c r="E24" s="36">
        <v>0.1</v>
      </c>
    </row>
    <row r="25" spans="1:5" x14ac:dyDescent="0.3">
      <c r="A25" s="37"/>
      <c r="B25" s="37"/>
      <c r="C25" s="38"/>
      <c r="D25" s="38" t="s">
        <v>54</v>
      </c>
      <c r="E25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2"/>
  <sheetViews>
    <sheetView workbookViewId="0">
      <pane ySplit="4" topLeftCell="A5" activePane="bottomLeft" state="frozen"/>
      <selection pane="bottomLeft" activeCell="A12" sqref="A12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</v>
      </c>
      <c r="C5" s="25">
        <v>545847</v>
      </c>
      <c r="D5" s="25">
        <v>3647</v>
      </c>
      <c r="E5" s="26">
        <v>6.7</v>
      </c>
    </row>
    <row r="6" spans="1:5" x14ac:dyDescent="0.3">
      <c r="A6" s="24" t="s">
        <v>5</v>
      </c>
      <c r="B6" s="24" t="s">
        <v>23</v>
      </c>
      <c r="C6" s="25">
        <v>90456</v>
      </c>
      <c r="D6" s="26">
        <v>822</v>
      </c>
      <c r="E6" s="26">
        <v>9.1</v>
      </c>
    </row>
    <row r="7" spans="1:5" x14ac:dyDescent="0.3">
      <c r="A7" s="28" t="str">
        <f>CONCATENATE("Total (",RIGHT(Índice!$A$4,2),")")</f>
        <v>Total (RR)</v>
      </c>
      <c r="B7" s="28"/>
      <c r="C7" s="29">
        <f>SUM(C5:C6)</f>
        <v>636303</v>
      </c>
      <c r="D7" s="29">
        <f>SUM(D5:D6)</f>
        <v>4469</v>
      </c>
      <c r="E7" s="30">
        <f>D7/(C7/1000)</f>
        <v>7.0233835138291036</v>
      </c>
    </row>
    <row r="8" spans="1:5" x14ac:dyDescent="0.3">
      <c r="A8" s="31"/>
      <c r="B8" s="31"/>
      <c r="C8" s="32"/>
      <c r="D8" s="32" t="s">
        <v>53</v>
      </c>
      <c r="E8" s="33">
        <f>MIN($E$5:$E$6)</f>
        <v>6.7</v>
      </c>
    </row>
    <row r="9" spans="1:5" x14ac:dyDescent="0.3">
      <c r="A9" s="31"/>
      <c r="B9" s="31"/>
      <c r="C9" s="32"/>
      <c r="D9" s="32" t="s">
        <v>54</v>
      </c>
      <c r="E9" s="33">
        <f>MAX($E$5:$E$6)</f>
        <v>9.1</v>
      </c>
    </row>
    <row r="10" spans="1:5" x14ac:dyDescent="0.3">
      <c r="A10" s="34" t="s">
        <v>55</v>
      </c>
      <c r="B10" s="34"/>
      <c r="C10" s="35">
        <v>203056536</v>
      </c>
      <c r="D10" s="35">
        <v>960172</v>
      </c>
      <c r="E10" s="36">
        <v>4.7285944048607229</v>
      </c>
    </row>
    <row r="11" spans="1:5" x14ac:dyDescent="0.3">
      <c r="A11" s="34"/>
      <c r="B11" s="34"/>
      <c r="C11" s="35"/>
      <c r="D11" s="35" t="s">
        <v>53</v>
      </c>
      <c r="E11" s="36">
        <v>2.2000000000000002</v>
      </c>
    </row>
    <row r="12" spans="1:5" x14ac:dyDescent="0.3">
      <c r="A12" s="37"/>
      <c r="B12" s="37"/>
      <c r="C12" s="38"/>
      <c r="D12" s="38" t="s">
        <v>54</v>
      </c>
      <c r="E12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E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63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102</v>
      </c>
      <c r="E6" s="26">
        <v>4.9000000000000004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3579</v>
      </c>
      <c r="E7" s="26">
        <v>8.6999999999999993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54</v>
      </c>
      <c r="E8" s="26">
        <v>3.9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62</v>
      </c>
      <c r="E9" s="26">
        <v>3.3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83</v>
      </c>
      <c r="E10" s="26">
        <v>4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40</v>
      </c>
      <c r="E11" s="26">
        <v>3.8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43</v>
      </c>
      <c r="E12" s="26">
        <v>4.3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71</v>
      </c>
      <c r="E13" s="26">
        <v>3.9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58</v>
      </c>
      <c r="E14" s="26">
        <v>4.3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80</v>
      </c>
      <c r="E15" s="26">
        <v>4.2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174</v>
      </c>
      <c r="E16" s="26">
        <v>5.3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27</v>
      </c>
      <c r="E17" s="26">
        <v>3.1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28</v>
      </c>
      <c r="E18" s="26">
        <v>3.8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46</v>
      </c>
      <c r="E19" s="26">
        <v>3.3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4510</v>
      </c>
      <c r="E20" s="30">
        <f>D20/(C20/1000)</f>
        <v>7.08781822496515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3.1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8.6999999999999993</v>
      </c>
    </row>
    <row r="23" spans="1:5" x14ac:dyDescent="0.3">
      <c r="A23" s="34" t="s">
        <v>55</v>
      </c>
      <c r="B23" s="34"/>
      <c r="C23" s="35">
        <v>203062512</v>
      </c>
      <c r="D23" s="35">
        <v>1112710</v>
      </c>
      <c r="E23" s="36">
        <v>5.4796426432467262</v>
      </c>
    </row>
    <row r="24" spans="1:5" x14ac:dyDescent="0.3">
      <c r="A24" s="34"/>
      <c r="B24" s="34"/>
      <c r="C24" s="35"/>
      <c r="D24" s="35" t="s">
        <v>53</v>
      </c>
      <c r="E24" s="36">
        <v>1</v>
      </c>
    </row>
    <row r="25" spans="1:5" x14ac:dyDescent="0.3">
      <c r="A25" s="37"/>
      <c r="B25" s="37"/>
      <c r="C25" s="38"/>
      <c r="D25" s="38" t="s">
        <v>54</v>
      </c>
      <c r="E25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232</v>
      </c>
      <c r="E5" s="26">
        <v>16.7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411</v>
      </c>
      <c r="E6" s="26">
        <v>19.5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4343</v>
      </c>
      <c r="E7" s="26">
        <v>10.5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157</v>
      </c>
      <c r="E8" s="26">
        <v>11.3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172</v>
      </c>
      <c r="E9" s="26">
        <v>9.1999999999999993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249</v>
      </c>
      <c r="E10" s="26">
        <v>11.9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128</v>
      </c>
      <c r="E11" s="26">
        <v>12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124</v>
      </c>
      <c r="E12" s="26">
        <v>12.4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198</v>
      </c>
      <c r="E13" s="26">
        <v>11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135</v>
      </c>
      <c r="E14" s="26">
        <v>9.9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161</v>
      </c>
      <c r="E15" s="26">
        <v>8.4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329</v>
      </c>
      <c r="E16" s="26">
        <v>10.1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105</v>
      </c>
      <c r="E17" s="26">
        <v>11.8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85</v>
      </c>
      <c r="E18" s="26">
        <v>11.6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267</v>
      </c>
      <c r="E19" s="26">
        <v>19.399999999999999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7096</v>
      </c>
      <c r="E20" s="30">
        <f>D20/(C20/1000)</f>
        <v>11.151919761497274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8.4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19.5</v>
      </c>
    </row>
    <row r="23" spans="1:5" x14ac:dyDescent="0.3">
      <c r="A23" s="34" t="s">
        <v>55</v>
      </c>
      <c r="B23" s="34"/>
      <c r="C23" s="35">
        <v>203062512</v>
      </c>
      <c r="D23" s="35">
        <v>1409404</v>
      </c>
      <c r="E23" s="36">
        <v>6.9407395098116389</v>
      </c>
    </row>
    <row r="24" spans="1:5" x14ac:dyDescent="0.3">
      <c r="A24" s="34"/>
      <c r="B24" s="34"/>
      <c r="C24" s="35"/>
      <c r="D24" s="35" t="s">
        <v>53</v>
      </c>
      <c r="E24" s="36">
        <v>0.5</v>
      </c>
    </row>
    <row r="25" spans="1:5" x14ac:dyDescent="0.3">
      <c r="A25" s="37"/>
      <c r="B25" s="37"/>
      <c r="C25" s="38"/>
      <c r="D25" s="38" t="s">
        <v>54</v>
      </c>
      <c r="E25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16</v>
      </c>
      <c r="E5" s="26">
        <v>1.1000000000000001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25</v>
      </c>
      <c r="E6" s="26">
        <v>1.2</v>
      </c>
    </row>
    <row r="7" spans="1:5" x14ac:dyDescent="0.3">
      <c r="A7" s="24" t="s">
        <v>5</v>
      </c>
      <c r="B7" s="24" t="s">
        <v>8</v>
      </c>
      <c r="C7" s="25">
        <v>413486</v>
      </c>
      <c r="D7" s="26">
        <v>954</v>
      </c>
      <c r="E7" s="26">
        <v>2.2999999999999998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57</v>
      </c>
      <c r="E8" s="26">
        <v>4.0999999999999996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17</v>
      </c>
      <c r="E9" s="26">
        <v>0.9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68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18</v>
      </c>
      <c r="E11" s="26">
        <v>1.7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45</v>
      </c>
      <c r="E12" s="26">
        <v>4.5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52</v>
      </c>
      <c r="E13" s="26">
        <v>2.9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36</v>
      </c>
      <c r="E14" s="26">
        <v>2.7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79</v>
      </c>
      <c r="E15" s="26">
        <v>4.0999999999999996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35</v>
      </c>
      <c r="E16" s="26">
        <v>1.1000000000000001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13</v>
      </c>
      <c r="E17" s="26">
        <v>1.5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62</v>
      </c>
      <c r="E18" s="26">
        <v>8.4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11</v>
      </c>
      <c r="E19" s="26">
        <v>0.8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1488</v>
      </c>
      <c r="E20" s="30">
        <f>D20/(C20/1000)</f>
        <v>2.338508540742382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0.8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8.4</v>
      </c>
    </row>
    <row r="23" spans="1:5" x14ac:dyDescent="0.3">
      <c r="A23" s="34" t="s">
        <v>55</v>
      </c>
      <c r="B23" s="34"/>
      <c r="C23" s="35">
        <v>203026703</v>
      </c>
      <c r="D23" s="35">
        <v>631665</v>
      </c>
      <c r="E23" s="36">
        <v>3.1112409878418799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123</v>
      </c>
      <c r="E5" s="26">
        <v>8.9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181</v>
      </c>
      <c r="E6" s="26">
        <v>8.6</v>
      </c>
    </row>
    <row r="7" spans="1:5" x14ac:dyDescent="0.3">
      <c r="A7" s="24" t="s">
        <v>5</v>
      </c>
      <c r="B7" s="24" t="s">
        <v>8</v>
      </c>
      <c r="C7" s="25">
        <v>413486</v>
      </c>
      <c r="D7" s="26">
        <v>548</v>
      </c>
      <c r="E7" s="26">
        <v>1.3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91</v>
      </c>
      <c r="E8" s="26">
        <v>6.6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85</v>
      </c>
      <c r="E9" s="26">
        <v>4.5999999999999996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104</v>
      </c>
      <c r="E10" s="26">
        <v>4.9000000000000004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54</v>
      </c>
      <c r="E11" s="26">
        <v>5.0999999999999996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54</v>
      </c>
      <c r="E12" s="26">
        <v>5.4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71</v>
      </c>
      <c r="E13" s="26">
        <v>3.9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56</v>
      </c>
      <c r="E14" s="26">
        <v>4.0999999999999996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65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110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32</v>
      </c>
      <c r="E17" s="26">
        <v>3.6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30</v>
      </c>
      <c r="E18" s="26">
        <v>4.0999999999999996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212</v>
      </c>
      <c r="E19" s="26">
        <v>15.4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1816</v>
      </c>
      <c r="E20" s="30">
        <f>D20/(C20/1000)</f>
        <v>2.8539862298307566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1.3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15.4</v>
      </c>
    </row>
    <row r="23" spans="1:5" x14ac:dyDescent="0.3">
      <c r="A23" s="34" t="s">
        <v>55</v>
      </c>
      <c r="B23" s="34"/>
      <c r="C23" s="35">
        <v>202992033</v>
      </c>
      <c r="D23" s="35">
        <v>422103</v>
      </c>
      <c r="E23" s="36">
        <v>2.0794067321844105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11</v>
      </c>
      <c r="E5" s="26">
        <v>0.8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26</v>
      </c>
      <c r="E6" s="26">
        <v>1.2</v>
      </c>
    </row>
    <row r="7" spans="1:5" x14ac:dyDescent="0.3">
      <c r="A7" s="24" t="s">
        <v>5</v>
      </c>
      <c r="B7" s="24" t="s">
        <v>8</v>
      </c>
      <c r="C7" s="25">
        <v>413486</v>
      </c>
      <c r="D7" s="26">
        <v>128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9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13</v>
      </c>
      <c r="E9" s="26">
        <v>0.7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17</v>
      </c>
      <c r="E10" s="26">
        <v>0.8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6</v>
      </c>
      <c r="E11" s="26">
        <v>0.6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8</v>
      </c>
      <c r="E12" s="26">
        <v>0.8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11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13</v>
      </c>
      <c r="E14" s="26">
        <v>0.9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11</v>
      </c>
      <c r="E15" s="26">
        <v>0.6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12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7</v>
      </c>
      <c r="E17" s="26">
        <v>0.8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5</v>
      </c>
      <c r="E18" s="26">
        <v>0.6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9</v>
      </c>
      <c r="E19" s="26">
        <v>0.7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286</v>
      </c>
      <c r="E20" s="30">
        <f>D20/(C20/1000)</f>
        <v>0.44947139963193639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0.3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1.2</v>
      </c>
    </row>
    <row r="23" spans="1:5" x14ac:dyDescent="0.3">
      <c r="A23" s="34" t="s">
        <v>55</v>
      </c>
      <c r="B23" s="34"/>
      <c r="C23" s="35">
        <v>201935360</v>
      </c>
      <c r="D23" s="35">
        <v>58097</v>
      </c>
      <c r="E23" s="36">
        <v>0.28770097520315413</v>
      </c>
    </row>
    <row r="24" spans="1:5" x14ac:dyDescent="0.3">
      <c r="A24" s="34"/>
      <c r="B24" s="34"/>
      <c r="C24" s="35"/>
      <c r="D24" s="35" t="s">
        <v>53</v>
      </c>
      <c r="E24" s="36">
        <v>0</v>
      </c>
    </row>
    <row r="25" spans="1:5" x14ac:dyDescent="0.3">
      <c r="A25" s="37"/>
      <c r="B25" s="37"/>
      <c r="C25" s="38"/>
      <c r="D25" s="38" t="s">
        <v>54</v>
      </c>
      <c r="E25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84</v>
      </c>
      <c r="E5" s="26">
        <v>6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194</v>
      </c>
      <c r="E6" s="26">
        <v>9.1999999999999993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3197</v>
      </c>
      <c r="E7" s="26">
        <v>7.7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45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60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104</v>
      </c>
      <c r="E10" s="26">
        <v>5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61</v>
      </c>
      <c r="E11" s="26">
        <v>5.7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58</v>
      </c>
      <c r="E12" s="26">
        <v>5.8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98</v>
      </c>
      <c r="E13" s="26">
        <v>5.5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60</v>
      </c>
      <c r="E14" s="26">
        <v>4.4000000000000004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78</v>
      </c>
      <c r="E15" s="26">
        <v>4.0999999999999996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175</v>
      </c>
      <c r="E16" s="26">
        <v>5.3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61</v>
      </c>
      <c r="E17" s="26">
        <v>6.8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40</v>
      </c>
      <c r="E18" s="26">
        <v>5.5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43</v>
      </c>
      <c r="E19" s="26">
        <v>3.1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4358</v>
      </c>
      <c r="E20" s="30">
        <f>D20/(C20/1000)</f>
        <v>6.8489383202656597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3.1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9.1999999999999993</v>
      </c>
    </row>
    <row r="23" spans="1:5" x14ac:dyDescent="0.3">
      <c r="A23" s="34" t="s">
        <v>55</v>
      </c>
      <c r="B23" s="34"/>
      <c r="C23" s="35">
        <v>203062512</v>
      </c>
      <c r="D23" s="35">
        <v>828288</v>
      </c>
      <c r="E23" s="36">
        <v>4.0789803683705044</v>
      </c>
    </row>
    <row r="24" spans="1:5" x14ac:dyDescent="0.3">
      <c r="A24" s="34"/>
      <c r="B24" s="34"/>
      <c r="C24" s="35"/>
      <c r="D24" s="35" t="s">
        <v>53</v>
      </c>
      <c r="E24" s="36">
        <v>0.4</v>
      </c>
    </row>
    <row r="25" spans="1:5" x14ac:dyDescent="0.3">
      <c r="A25" s="37"/>
      <c r="B25" s="37"/>
      <c r="C25" s="38"/>
      <c r="D25" s="38" t="s">
        <v>54</v>
      </c>
      <c r="E25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2"/>
  <sheetViews>
    <sheetView workbookViewId="0">
      <pane ySplit="4" topLeftCell="A5" activePane="bottomLeft" state="frozen"/>
      <selection pane="bottomLeft" activeCell="E8" sqref="E8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30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22</v>
      </c>
      <c r="C5" s="25">
        <v>545847</v>
      </c>
      <c r="D5" s="25">
        <v>12377</v>
      </c>
      <c r="E5" s="26">
        <v>22.7</v>
      </c>
    </row>
    <row r="6" spans="1:6" x14ac:dyDescent="0.3">
      <c r="A6" s="24" t="s">
        <v>5</v>
      </c>
      <c r="B6" s="24" t="s">
        <v>23</v>
      </c>
      <c r="C6" s="25">
        <v>90456</v>
      </c>
      <c r="D6" s="25">
        <v>1771</v>
      </c>
      <c r="E6" s="26">
        <v>19.600000000000001</v>
      </c>
    </row>
    <row r="7" spans="1:6" x14ac:dyDescent="0.3">
      <c r="A7" s="28" t="str">
        <f>CONCATENATE("Total (",RIGHT(Índice!$A$4,2),")")</f>
        <v>Total (RR)</v>
      </c>
      <c r="B7" s="28"/>
      <c r="C7" s="29">
        <f>SUM(C5:C6)</f>
        <v>636303</v>
      </c>
      <c r="D7" s="29">
        <f>SUM(D5:D6)</f>
        <v>14148</v>
      </c>
      <c r="E7" s="30">
        <f>D7/(C7/1000)</f>
        <v>22.234690076897326</v>
      </c>
      <c r="F7" s="27">
        <f>E7/(D7/1000)</f>
        <v>1.5715783203913858</v>
      </c>
    </row>
    <row r="8" spans="1:6" x14ac:dyDescent="0.3">
      <c r="A8" s="31"/>
      <c r="B8" s="31"/>
      <c r="C8" s="32"/>
      <c r="D8" s="32" t="s">
        <v>53</v>
      </c>
      <c r="E8" s="33">
        <f>MIN($E$5:$E$6)</f>
        <v>19.600000000000001</v>
      </c>
      <c r="F8" s="27">
        <f>MIN($E$5:$E$215)</f>
        <v>8.6</v>
      </c>
    </row>
    <row r="9" spans="1:6" x14ac:dyDescent="0.3">
      <c r="A9" s="31"/>
      <c r="B9" s="31"/>
      <c r="C9" s="32"/>
      <c r="D9" s="32" t="s">
        <v>54</v>
      </c>
      <c r="E9" s="33">
        <f>MAX($E$5:$E$6)</f>
        <v>22.7</v>
      </c>
      <c r="F9" s="27">
        <f>MAX($E$5:$E$215)</f>
        <v>37.6</v>
      </c>
    </row>
    <row r="10" spans="1:6" x14ac:dyDescent="0.3">
      <c r="A10" s="34" t="s">
        <v>55</v>
      </c>
      <c r="B10" s="34"/>
      <c r="C10" s="35">
        <v>203062512</v>
      </c>
      <c r="D10" s="35">
        <v>3986899</v>
      </c>
      <c r="E10" s="36">
        <v>19.633850486396032</v>
      </c>
    </row>
    <row r="11" spans="1:6" x14ac:dyDescent="0.3">
      <c r="A11" s="34"/>
      <c r="B11" s="34"/>
      <c r="C11" s="35"/>
      <c r="D11" s="35" t="s">
        <v>53</v>
      </c>
      <c r="E11" s="36">
        <v>8.6</v>
      </c>
    </row>
    <row r="12" spans="1:6" x14ac:dyDescent="0.3">
      <c r="A12" s="37"/>
      <c r="B12" s="37"/>
      <c r="C12" s="38"/>
      <c r="D12" s="38" t="s">
        <v>54</v>
      </c>
      <c r="E12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6" sqref="A6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325</v>
      </c>
      <c r="E5" s="26">
        <v>23.4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562</v>
      </c>
      <c r="E6" s="26">
        <v>26.7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9015</v>
      </c>
      <c r="E7" s="26">
        <v>21.8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283</v>
      </c>
      <c r="E8" s="26">
        <v>20.399999999999999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262</v>
      </c>
      <c r="E9" s="26">
        <v>14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424</v>
      </c>
      <c r="E10" s="26">
        <v>20.2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200</v>
      </c>
      <c r="E11" s="26">
        <v>18.7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233</v>
      </c>
      <c r="E12" s="26">
        <v>23.2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345</v>
      </c>
      <c r="E13" s="26">
        <v>19.100000000000001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242</v>
      </c>
      <c r="E14" s="26">
        <v>17.7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333</v>
      </c>
      <c r="E15" s="26">
        <v>17.3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561</v>
      </c>
      <c r="E16" s="26">
        <v>17.2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160</v>
      </c>
      <c r="E17" s="26">
        <v>18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184</v>
      </c>
      <c r="E18" s="26">
        <v>25.2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328</v>
      </c>
      <c r="E19" s="26">
        <v>23.9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13457</v>
      </c>
      <c r="E20" s="30">
        <f>D20/(C20/1000)</f>
        <v>21.148729457506878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14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26.7</v>
      </c>
    </row>
    <row r="23" spans="1:5" x14ac:dyDescent="0.3">
      <c r="A23" s="34" t="s">
        <v>55</v>
      </c>
      <c r="B23" s="34"/>
      <c r="C23" s="35">
        <v>203062512</v>
      </c>
      <c r="D23" s="35">
        <v>3274643</v>
      </c>
      <c r="E23" s="36">
        <v>16.126280364344158</v>
      </c>
    </row>
    <row r="24" spans="1:5" x14ac:dyDescent="0.3">
      <c r="A24" s="34"/>
      <c r="B24" s="34"/>
      <c r="C24" s="35"/>
      <c r="D24" s="35" t="s">
        <v>53</v>
      </c>
      <c r="E24" s="36">
        <v>4.4000000000000004</v>
      </c>
    </row>
    <row r="25" spans="1:5" x14ac:dyDescent="0.3">
      <c r="A25" s="37"/>
      <c r="B25" s="37"/>
      <c r="C25" s="38"/>
      <c r="D25" s="38" t="s">
        <v>54</v>
      </c>
      <c r="E25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2"/>
  <sheetViews>
    <sheetView workbookViewId="0">
      <pane ySplit="4" topLeftCell="A5" activePane="bottomLeft" state="frozen"/>
      <selection pane="bottomLeft" activeCell="A13" sqref="A13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32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21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22</v>
      </c>
      <c r="C5" s="25">
        <v>545847</v>
      </c>
      <c r="D5" s="25">
        <v>11697</v>
      </c>
      <c r="E5" s="26">
        <v>21.4</v>
      </c>
    </row>
    <row r="6" spans="1:6" x14ac:dyDescent="0.3">
      <c r="A6" s="24" t="s">
        <v>5</v>
      </c>
      <c r="B6" s="24" t="s">
        <v>23</v>
      </c>
      <c r="C6" s="25">
        <v>90456</v>
      </c>
      <c r="D6" s="25">
        <v>1762</v>
      </c>
      <c r="E6" s="26">
        <v>19.5</v>
      </c>
    </row>
    <row r="7" spans="1:6" x14ac:dyDescent="0.3">
      <c r="A7" s="28" t="str">
        <f>CONCATENATE("Total (",RIGHT(Índice!$A$4,2),")")</f>
        <v>Total (RR)</v>
      </c>
      <c r="B7" s="28"/>
      <c r="C7" s="29">
        <f>SUM(C5:C6)</f>
        <v>636303</v>
      </c>
      <c r="D7" s="29">
        <f>SUM(D5:D6)</f>
        <v>13459</v>
      </c>
      <c r="E7" s="30">
        <f>D7/(C7/1000)</f>
        <v>21.151872614147663</v>
      </c>
      <c r="F7" s="27">
        <f>E7/(D7/1000)</f>
        <v>1.571578320391386</v>
      </c>
    </row>
    <row r="8" spans="1:6" x14ac:dyDescent="0.3">
      <c r="A8" s="31"/>
      <c r="B8" s="31"/>
      <c r="C8" s="32"/>
      <c r="D8" s="32" t="s">
        <v>53</v>
      </c>
      <c r="E8" s="33">
        <f>MIN($E$5:$E$6)</f>
        <v>19.5</v>
      </c>
      <c r="F8" s="27">
        <f>MIN($E$5:$E$6)</f>
        <v>19.5</v>
      </c>
    </row>
    <row r="9" spans="1:6" x14ac:dyDescent="0.3">
      <c r="A9" s="31"/>
      <c r="B9" s="31"/>
      <c r="C9" s="32"/>
      <c r="D9" s="32" t="s">
        <v>54</v>
      </c>
      <c r="E9" s="33">
        <f>MAX($E$5:$E$6)</f>
        <v>21.4</v>
      </c>
      <c r="F9" s="27">
        <f>MAX($E$5:$E$6)</f>
        <v>21.4</v>
      </c>
    </row>
    <row r="10" spans="1:6" x14ac:dyDescent="0.3">
      <c r="A10" s="34" t="s">
        <v>55</v>
      </c>
      <c r="B10" s="34"/>
      <c r="C10" s="35">
        <v>203062512</v>
      </c>
      <c r="D10" s="35">
        <v>3274552</v>
      </c>
      <c r="E10" s="36">
        <v>16.125832226482061</v>
      </c>
    </row>
    <row r="11" spans="1:6" x14ac:dyDescent="0.3">
      <c r="A11" s="34"/>
      <c r="B11" s="34"/>
      <c r="C11" s="35"/>
      <c r="D11" s="35" t="s">
        <v>53</v>
      </c>
      <c r="E11" s="36">
        <v>7.6</v>
      </c>
    </row>
    <row r="12" spans="1:6" x14ac:dyDescent="0.3">
      <c r="A12" s="37"/>
      <c r="B12" s="37"/>
      <c r="C12" s="38"/>
      <c r="D12" s="38" t="s">
        <v>54</v>
      </c>
      <c r="E12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XFD5578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13927</v>
      </c>
      <c r="D5" s="26">
        <v>325</v>
      </c>
      <c r="E5" s="26">
        <v>23.4</v>
      </c>
    </row>
    <row r="6" spans="1:5" x14ac:dyDescent="0.3">
      <c r="A6" s="24" t="s">
        <v>5</v>
      </c>
      <c r="B6" s="24" t="s">
        <v>7</v>
      </c>
      <c r="C6" s="25">
        <v>21066</v>
      </c>
      <c r="D6" s="26">
        <v>562</v>
      </c>
      <c r="E6" s="26">
        <v>26.7</v>
      </c>
    </row>
    <row r="7" spans="1:5" x14ac:dyDescent="0.3">
      <c r="A7" s="24" t="s">
        <v>5</v>
      </c>
      <c r="B7" s="24" t="s">
        <v>8</v>
      </c>
      <c r="C7" s="25">
        <v>413486</v>
      </c>
      <c r="D7" s="25">
        <v>8389</v>
      </c>
      <c r="E7" s="26">
        <v>20.3</v>
      </c>
    </row>
    <row r="8" spans="1:5" x14ac:dyDescent="0.3">
      <c r="A8" s="24" t="s">
        <v>5</v>
      </c>
      <c r="B8" s="24" t="s">
        <v>9</v>
      </c>
      <c r="C8" s="25">
        <v>13897</v>
      </c>
      <c r="D8" s="26">
        <v>282</v>
      </c>
      <c r="E8" s="26">
        <v>20.3</v>
      </c>
    </row>
    <row r="9" spans="1:5" x14ac:dyDescent="0.3">
      <c r="A9" s="24" t="s">
        <v>5</v>
      </c>
      <c r="B9" s="24" t="s">
        <v>10</v>
      </c>
      <c r="C9" s="25">
        <v>18682</v>
      </c>
      <c r="D9" s="26">
        <v>262</v>
      </c>
      <c r="E9" s="26">
        <v>14</v>
      </c>
    </row>
    <row r="10" spans="1:5" x14ac:dyDescent="0.3">
      <c r="A10" s="24" t="s">
        <v>5</v>
      </c>
      <c r="B10" s="24" t="s">
        <v>11</v>
      </c>
      <c r="C10" s="25">
        <v>20957</v>
      </c>
      <c r="D10" s="26">
        <v>424</v>
      </c>
      <c r="E10" s="26">
        <v>20.2</v>
      </c>
    </row>
    <row r="11" spans="1:5" x14ac:dyDescent="0.3">
      <c r="A11" s="24" t="s">
        <v>5</v>
      </c>
      <c r="B11" s="24" t="s">
        <v>12</v>
      </c>
      <c r="C11" s="25">
        <v>10656</v>
      </c>
      <c r="D11" s="26">
        <v>200</v>
      </c>
      <c r="E11" s="26">
        <v>18.7</v>
      </c>
    </row>
    <row r="12" spans="1:5" x14ac:dyDescent="0.3">
      <c r="A12" s="24" t="s">
        <v>5</v>
      </c>
      <c r="B12" s="24" t="s">
        <v>13</v>
      </c>
      <c r="C12" s="25">
        <v>10023</v>
      </c>
      <c r="D12" s="26">
        <v>233</v>
      </c>
      <c r="E12" s="26">
        <v>23.2</v>
      </c>
    </row>
    <row r="13" spans="1:5" x14ac:dyDescent="0.3">
      <c r="A13" s="24" t="s">
        <v>5</v>
      </c>
      <c r="B13" s="24" t="s">
        <v>14</v>
      </c>
      <c r="C13" s="25">
        <v>18064</v>
      </c>
      <c r="D13" s="26">
        <v>339</v>
      </c>
      <c r="E13" s="26">
        <v>18.8</v>
      </c>
    </row>
    <row r="14" spans="1:5" x14ac:dyDescent="0.3">
      <c r="A14" s="24" t="s">
        <v>5</v>
      </c>
      <c r="B14" s="24" t="s">
        <v>15</v>
      </c>
      <c r="C14" s="25">
        <v>13669</v>
      </c>
      <c r="D14" s="26">
        <v>242</v>
      </c>
      <c r="E14" s="26">
        <v>17.7</v>
      </c>
    </row>
    <row r="15" spans="1:5" x14ac:dyDescent="0.3">
      <c r="A15" s="24" t="s">
        <v>5</v>
      </c>
      <c r="B15" s="24" t="s">
        <v>16</v>
      </c>
      <c r="C15" s="25">
        <v>19305</v>
      </c>
      <c r="D15" s="26">
        <v>332</v>
      </c>
      <c r="E15" s="26">
        <v>17.2</v>
      </c>
    </row>
    <row r="16" spans="1:5" x14ac:dyDescent="0.3">
      <c r="A16" s="24" t="s">
        <v>5</v>
      </c>
      <c r="B16" s="24" t="s">
        <v>17</v>
      </c>
      <c r="C16" s="25">
        <v>32647</v>
      </c>
      <c r="D16" s="26">
        <v>561</v>
      </c>
      <c r="E16" s="26">
        <v>17.2</v>
      </c>
    </row>
    <row r="17" spans="1:5" x14ac:dyDescent="0.3">
      <c r="A17" s="24" t="s">
        <v>5</v>
      </c>
      <c r="B17" s="24" t="s">
        <v>18</v>
      </c>
      <c r="C17" s="25">
        <v>8858</v>
      </c>
      <c r="D17" s="26">
        <v>160</v>
      </c>
      <c r="E17" s="26">
        <v>18</v>
      </c>
    </row>
    <row r="18" spans="1:5" x14ac:dyDescent="0.3">
      <c r="A18" s="24" t="s">
        <v>5</v>
      </c>
      <c r="B18" s="24" t="s">
        <v>19</v>
      </c>
      <c r="C18" s="25">
        <v>7315</v>
      </c>
      <c r="D18" s="26">
        <v>182</v>
      </c>
      <c r="E18" s="26">
        <v>24.9</v>
      </c>
    </row>
    <row r="19" spans="1:5" x14ac:dyDescent="0.3">
      <c r="A19" s="24" t="s">
        <v>5</v>
      </c>
      <c r="B19" s="24" t="s">
        <v>20</v>
      </c>
      <c r="C19" s="25">
        <v>13751</v>
      </c>
      <c r="D19" s="26">
        <v>328</v>
      </c>
      <c r="E19" s="26">
        <v>23.9</v>
      </c>
    </row>
    <row r="20" spans="1:5" x14ac:dyDescent="0.3">
      <c r="A20" s="28" t="str">
        <f>CONCATENATE("Total (",RIGHT(Índice!$A$4,2),")")</f>
        <v>Total (RR)</v>
      </c>
      <c r="B20" s="28"/>
      <c r="C20" s="29">
        <f>SUM(C5:C19)</f>
        <v>636303</v>
      </c>
      <c r="D20" s="29">
        <f>SUM(D5:D19)</f>
        <v>12821</v>
      </c>
      <c r="E20" s="30">
        <f>D20/(C20/1000)</f>
        <v>20.149205645737958</v>
      </c>
    </row>
    <row r="21" spans="1:5" x14ac:dyDescent="0.3">
      <c r="A21" s="31"/>
      <c r="B21" s="31"/>
      <c r="C21" s="32"/>
      <c r="D21" s="32" t="s">
        <v>53</v>
      </c>
      <c r="E21" s="33">
        <f>MIN($E$5:$E$19)</f>
        <v>14</v>
      </c>
    </row>
    <row r="22" spans="1:5" x14ac:dyDescent="0.3">
      <c r="A22" s="31"/>
      <c r="B22" s="31"/>
      <c r="C22" s="32"/>
      <c r="D22" s="32" t="s">
        <v>54</v>
      </c>
      <c r="E22" s="33">
        <f>MAX($E$5:$E$19)</f>
        <v>26.7</v>
      </c>
    </row>
    <row r="23" spans="1:5" x14ac:dyDescent="0.3">
      <c r="A23" s="34" t="s">
        <v>55</v>
      </c>
      <c r="B23" s="34"/>
      <c r="C23" s="35">
        <v>203041552</v>
      </c>
      <c r="D23" s="35">
        <v>2259412</v>
      </c>
      <c r="E23" s="36">
        <v>11.127830622571286</v>
      </c>
    </row>
    <row r="24" spans="1:5" x14ac:dyDescent="0.3">
      <c r="A24" s="34"/>
      <c r="B24" s="34"/>
      <c r="C24" s="35"/>
      <c r="D24" s="35" t="s">
        <v>53</v>
      </c>
      <c r="E24" s="36">
        <v>0.6</v>
      </c>
    </row>
    <row r="25" spans="1:5" x14ac:dyDescent="0.3">
      <c r="A25" s="37"/>
      <c r="B25" s="37"/>
      <c r="C25" s="38"/>
      <c r="D25" s="38" t="s">
        <v>54</v>
      </c>
      <c r="E25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 activeCell="A14" sqref="A14:XFD669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413486</v>
      </c>
      <c r="D5" s="26">
        <v>80</v>
      </c>
      <c r="E5" s="26">
        <v>0.2</v>
      </c>
    </row>
    <row r="6" spans="1:5" x14ac:dyDescent="0.3">
      <c r="A6" s="24" t="s">
        <v>5</v>
      </c>
      <c r="B6" s="24" t="s">
        <v>9</v>
      </c>
      <c r="C6" s="25">
        <v>13897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16</v>
      </c>
      <c r="C7" s="25">
        <v>19305</v>
      </c>
      <c r="D7" s="26">
        <v>1</v>
      </c>
      <c r="E7" s="26">
        <v>0</v>
      </c>
    </row>
    <row r="8" spans="1:5" x14ac:dyDescent="0.3">
      <c r="A8" s="28" t="str">
        <f>CONCATENATE("Total (",RIGHT(Índice!$A$4,2),")")</f>
        <v>Total (RR)</v>
      </c>
      <c r="B8" s="28"/>
      <c r="C8" s="29">
        <f>SUM(C5:C7)</f>
        <v>446688</v>
      </c>
      <c r="D8" s="29">
        <f>SUM(D5:D7)</f>
        <v>82</v>
      </c>
      <c r="E8" s="30">
        <f>D8/(C8/1000)</f>
        <v>0.18357332187119421</v>
      </c>
    </row>
    <row r="9" spans="1:5" x14ac:dyDescent="0.3">
      <c r="A9" s="31"/>
      <c r="B9" s="31"/>
      <c r="C9" s="32"/>
      <c r="D9" s="32" t="s">
        <v>53</v>
      </c>
      <c r="E9" s="33">
        <f>MIN($E$5:$E$7)</f>
        <v>0</v>
      </c>
    </row>
    <row r="10" spans="1:5" x14ac:dyDescent="0.3">
      <c r="A10" s="31"/>
      <c r="B10" s="31"/>
      <c r="C10" s="32"/>
      <c r="D10" s="32" t="s">
        <v>54</v>
      </c>
      <c r="E10" s="33">
        <f>MAX($E$5:$E$7)</f>
        <v>0.2</v>
      </c>
    </row>
    <row r="11" spans="1:5" x14ac:dyDescent="0.3">
      <c r="A11" s="34" t="s">
        <v>55</v>
      </c>
      <c r="B11" s="34"/>
      <c r="C11" s="35">
        <v>99659323</v>
      </c>
      <c r="D11" s="35">
        <v>227888</v>
      </c>
      <c r="E11" s="36">
        <v>2.2866701592985934</v>
      </c>
    </row>
    <row r="12" spans="1:5" x14ac:dyDescent="0.3">
      <c r="A12" s="34"/>
      <c r="B12" s="34"/>
      <c r="C12" s="35"/>
      <c r="D12" s="35" t="s">
        <v>53</v>
      </c>
      <c r="E12" s="36">
        <v>0</v>
      </c>
    </row>
    <row r="13" spans="1:5" x14ac:dyDescent="0.3">
      <c r="A13" s="37"/>
      <c r="B13" s="37"/>
      <c r="C13" s="38"/>
      <c r="D13" s="38" t="s">
        <v>54</v>
      </c>
      <c r="E1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10"/>
  <sheetViews>
    <sheetView workbookViewId="0">
      <pane ySplit="4" topLeftCell="A5" activePane="bottomLeft" state="frozen"/>
      <selection pane="bottomLeft" activeCell="C8" sqref="C8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8" t="str">
        <f>CONCATENATE("Total (",RIGHT(Índice!$A$4,2),")")</f>
        <v>Total (RR)</v>
      </c>
      <c r="B5" s="28"/>
      <c r="C5" s="29" t="s">
        <v>58</v>
      </c>
      <c r="D5" s="29" t="s">
        <v>58</v>
      </c>
      <c r="E5" s="30" t="s">
        <v>58</v>
      </c>
    </row>
    <row r="6" spans="1:5" x14ac:dyDescent="0.3">
      <c r="A6" s="31"/>
      <c r="B6" s="31"/>
      <c r="C6" s="32"/>
      <c r="D6" s="32" t="s">
        <v>53</v>
      </c>
      <c r="E6" s="33" t="s">
        <v>58</v>
      </c>
    </row>
    <row r="7" spans="1:5" x14ac:dyDescent="0.3">
      <c r="A7" s="31"/>
      <c r="B7" s="31"/>
      <c r="C7" s="32"/>
      <c r="D7" s="32" t="s">
        <v>54</v>
      </c>
      <c r="E7" s="33" t="s">
        <v>58</v>
      </c>
    </row>
    <row r="8" spans="1:5" x14ac:dyDescent="0.3">
      <c r="A8" s="34" t="s">
        <v>55</v>
      </c>
      <c r="B8" s="34"/>
      <c r="C8" s="35">
        <v>149920888</v>
      </c>
      <c r="D8" s="35">
        <v>615525</v>
      </c>
      <c r="E8" s="36">
        <v>4.1056653826650225</v>
      </c>
    </row>
    <row r="9" spans="1:5" x14ac:dyDescent="0.3">
      <c r="A9" s="34"/>
      <c r="B9" s="34"/>
      <c r="C9" s="35"/>
      <c r="D9" s="35" t="s">
        <v>53</v>
      </c>
      <c r="E9" s="36">
        <v>0</v>
      </c>
    </row>
    <row r="10" spans="1:5" x14ac:dyDescent="0.3">
      <c r="A10" s="37"/>
      <c r="B10" s="37"/>
      <c r="C10" s="38"/>
      <c r="D10" s="38" t="s">
        <v>54</v>
      </c>
      <c r="E10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 activeCell="A14" sqref="A14:XFD2600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413486</v>
      </c>
      <c r="D5" s="26">
        <v>546</v>
      </c>
      <c r="E5" s="26">
        <v>1.3</v>
      </c>
    </row>
    <row r="6" spans="1:5" x14ac:dyDescent="0.3">
      <c r="A6" s="24" t="s">
        <v>5</v>
      </c>
      <c r="B6" s="24" t="s">
        <v>14</v>
      </c>
      <c r="C6" s="25">
        <v>18064</v>
      </c>
      <c r="D6" s="26">
        <v>6</v>
      </c>
      <c r="E6" s="26">
        <v>0.3</v>
      </c>
    </row>
    <row r="7" spans="1:5" x14ac:dyDescent="0.3">
      <c r="A7" s="24" t="s">
        <v>5</v>
      </c>
      <c r="B7" s="24" t="s">
        <v>19</v>
      </c>
      <c r="C7" s="25">
        <v>7315</v>
      </c>
      <c r="D7" s="26">
        <v>3</v>
      </c>
      <c r="E7" s="26">
        <v>0.3</v>
      </c>
    </row>
    <row r="8" spans="1:5" x14ac:dyDescent="0.3">
      <c r="A8" s="28" t="str">
        <f>CONCATENATE("Total (",RIGHT(Índice!$A$4,2),")")</f>
        <v>Total (RR)</v>
      </c>
      <c r="B8" s="28"/>
      <c r="C8" s="29">
        <f>SUM(C5:C7)</f>
        <v>438865</v>
      </c>
      <c r="D8" s="29">
        <f>SUM(D5:D7)</f>
        <v>555</v>
      </c>
      <c r="E8" s="30">
        <f>D8/(C8/1000)</f>
        <v>1.264625796087635</v>
      </c>
    </row>
    <row r="9" spans="1:5" x14ac:dyDescent="0.3">
      <c r="A9" s="31"/>
      <c r="B9" s="31"/>
      <c r="C9" s="32"/>
      <c r="D9" s="32" t="s">
        <v>53</v>
      </c>
      <c r="E9" s="33">
        <f>MIN($E$5:$E$7)</f>
        <v>0.3</v>
      </c>
    </row>
    <row r="10" spans="1:5" x14ac:dyDescent="0.3">
      <c r="A10" s="31"/>
      <c r="B10" s="31"/>
      <c r="C10" s="32"/>
      <c r="D10" s="32" t="s">
        <v>54</v>
      </c>
      <c r="E10" s="33">
        <f>MAX($E$5:$E$7)</f>
        <v>1.3</v>
      </c>
    </row>
    <row r="11" spans="1:5" x14ac:dyDescent="0.3">
      <c r="A11" s="34" t="s">
        <v>55</v>
      </c>
      <c r="B11" s="34"/>
      <c r="C11" s="35">
        <v>168422276</v>
      </c>
      <c r="D11" s="35">
        <v>171982</v>
      </c>
      <c r="E11" s="36">
        <v>1.021135707725503</v>
      </c>
    </row>
    <row r="12" spans="1:5" x14ac:dyDescent="0.3">
      <c r="A12" s="34"/>
      <c r="B12" s="34"/>
      <c r="C12" s="35"/>
      <c r="D12" s="35" t="s">
        <v>53</v>
      </c>
      <c r="E12" s="36">
        <v>0</v>
      </c>
    </row>
    <row r="13" spans="1:5" x14ac:dyDescent="0.3">
      <c r="A13" s="37"/>
      <c r="B13" s="37"/>
      <c r="C13" s="38"/>
      <c r="D13" s="38" t="s">
        <v>54</v>
      </c>
      <c r="E13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2023-12-13T16:17:32Z</dcterms:modified>
</cp:coreProperties>
</file>